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activeTab="1"/>
  </bookViews>
  <sheets>
    <sheet name="TEACHER Allowances Template" sheetId="2" r:id="rId1"/>
    <sheet name="Teacher Mileage &amp; RR&amp;R" sheetId="1" r:id="rId2"/>
    <sheet name="Support Wage Grid Template" sheetId="3" r:id="rId3"/>
    <sheet name="Support Allowances Template" sheetId="4" r:id="rId4"/>
  </sheets>
  <calcPr calcId="144525"/>
</workbook>
</file>

<file path=xl/calcChain.xml><?xml version="1.0" encoding="utf-8"?>
<calcChain xmlns="http://schemas.openxmlformats.org/spreadsheetml/2006/main">
  <c r="M10" i="4" l="1"/>
  <c r="C11" i="4"/>
  <c r="M11" i="4" s="1"/>
  <c r="M9" i="4"/>
  <c r="D10" i="3"/>
  <c r="E10" i="3" s="1"/>
  <c r="F10" i="3" s="1"/>
  <c r="G10" i="3" s="1"/>
  <c r="H10" i="3" s="1"/>
  <c r="I10" i="3" s="1"/>
  <c r="J10" i="3" s="1"/>
  <c r="D11" i="3"/>
  <c r="E11" i="3" s="1"/>
  <c r="F11" i="3" s="1"/>
  <c r="G11" i="3" s="1"/>
  <c r="H11" i="3" s="1"/>
  <c r="I11" i="3" s="1"/>
  <c r="J11" i="3" s="1"/>
  <c r="D12" i="3"/>
  <c r="E12" i="3" s="1"/>
  <c r="F12" i="3" s="1"/>
  <c r="G12" i="3" s="1"/>
  <c r="H12" i="3" s="1"/>
  <c r="I12" i="3" s="1"/>
  <c r="J12" i="3" s="1"/>
  <c r="D13" i="3"/>
  <c r="E13" i="3"/>
  <c r="F13" i="3" s="1"/>
  <c r="G13" i="3" s="1"/>
  <c r="H13" i="3" s="1"/>
  <c r="I13" i="3" s="1"/>
  <c r="J13" i="3" s="1"/>
  <c r="D14" i="3"/>
  <c r="E14" i="3"/>
  <c r="F14" i="3"/>
  <c r="G14" i="3" s="1"/>
  <c r="H14" i="3" s="1"/>
  <c r="I14" i="3" s="1"/>
  <c r="J14" i="3" s="1"/>
  <c r="D15" i="3"/>
  <c r="E15" i="3" s="1"/>
  <c r="F15" i="3" s="1"/>
  <c r="G15" i="3" s="1"/>
  <c r="H15" i="3" s="1"/>
  <c r="I15" i="3" s="1"/>
  <c r="J15" i="3" s="1"/>
  <c r="D16" i="3"/>
  <c r="E16" i="3"/>
  <c r="F16" i="3" s="1"/>
  <c r="G16" i="3" s="1"/>
  <c r="H16" i="3" s="1"/>
  <c r="I16" i="3" s="1"/>
  <c r="J16" i="3" s="1"/>
  <c r="D17" i="3"/>
  <c r="E17" i="3" s="1"/>
  <c r="F17" i="3" s="1"/>
  <c r="G17" i="3" s="1"/>
  <c r="H17" i="3" s="1"/>
  <c r="I17" i="3" s="1"/>
  <c r="J17" i="3" s="1"/>
  <c r="D18" i="3"/>
  <c r="E18" i="3"/>
  <c r="F18" i="3"/>
  <c r="G18" i="3"/>
  <c r="H18" i="3" s="1"/>
  <c r="I18" i="3" s="1"/>
  <c r="J18" i="3" s="1"/>
  <c r="D19" i="3"/>
  <c r="E19" i="3" s="1"/>
  <c r="F19" i="3" s="1"/>
  <c r="G19" i="3" s="1"/>
  <c r="H19" i="3" s="1"/>
  <c r="I19" i="3" s="1"/>
  <c r="J19" i="3" s="1"/>
  <c r="D20" i="3"/>
  <c r="E20" i="3" s="1"/>
  <c r="F20" i="3" s="1"/>
  <c r="G20" i="3" s="1"/>
  <c r="H20" i="3" s="1"/>
  <c r="I20" i="3" s="1"/>
  <c r="J20" i="3" s="1"/>
  <c r="D21" i="3"/>
  <c r="E21" i="3"/>
  <c r="F21" i="3" s="1"/>
  <c r="G21" i="3" s="1"/>
  <c r="H21" i="3" s="1"/>
  <c r="I21" i="3" s="1"/>
  <c r="J21" i="3" s="1"/>
  <c r="D22" i="3"/>
  <c r="E22" i="3"/>
  <c r="F22" i="3"/>
  <c r="G22" i="3" s="1"/>
  <c r="H22" i="3" s="1"/>
  <c r="I22" i="3" s="1"/>
  <c r="J22" i="3" s="1"/>
  <c r="D23" i="3"/>
  <c r="E23" i="3" s="1"/>
  <c r="F23" i="3" s="1"/>
  <c r="G23" i="3" s="1"/>
  <c r="H23" i="3" s="1"/>
  <c r="I23" i="3" s="1"/>
  <c r="J23" i="3" s="1"/>
  <c r="D24" i="3"/>
  <c r="E24" i="3"/>
  <c r="F24" i="3" s="1"/>
  <c r="G24" i="3" s="1"/>
  <c r="H24" i="3" s="1"/>
  <c r="I24" i="3" s="1"/>
  <c r="J24" i="3" s="1"/>
  <c r="D25" i="3"/>
  <c r="E25" i="3"/>
  <c r="F25" i="3"/>
  <c r="G25" i="3" s="1"/>
  <c r="H25" i="3" s="1"/>
  <c r="I25" i="3" s="1"/>
  <c r="J25" i="3" s="1"/>
  <c r="D26" i="3"/>
  <c r="E26" i="3"/>
  <c r="F26" i="3"/>
  <c r="G26" i="3"/>
  <c r="H26" i="3" s="1"/>
  <c r="I26" i="3" s="1"/>
  <c r="J26" i="3" s="1"/>
  <c r="D27" i="3"/>
  <c r="E27" i="3" s="1"/>
  <c r="F27" i="3" s="1"/>
  <c r="G27" i="3" s="1"/>
  <c r="H27" i="3" s="1"/>
  <c r="I27" i="3" s="1"/>
  <c r="J27" i="3" s="1"/>
  <c r="D28" i="3"/>
  <c r="E28" i="3" s="1"/>
  <c r="F28" i="3" s="1"/>
  <c r="G28" i="3" s="1"/>
  <c r="H28" i="3" s="1"/>
  <c r="I28" i="3" s="1"/>
  <c r="J28" i="3" s="1"/>
  <c r="D29" i="3"/>
  <c r="E29" i="3"/>
  <c r="F29" i="3" s="1"/>
  <c r="G29" i="3" s="1"/>
  <c r="H29" i="3" s="1"/>
  <c r="I29" i="3" s="1"/>
  <c r="J29" i="3" s="1"/>
  <c r="D30" i="3"/>
  <c r="E30" i="3"/>
  <c r="F30" i="3"/>
  <c r="G30" i="3" s="1"/>
  <c r="H30" i="3" s="1"/>
  <c r="I30" i="3" s="1"/>
  <c r="J30" i="3" s="1"/>
  <c r="D31" i="3"/>
  <c r="E31" i="3" s="1"/>
  <c r="F31" i="3" s="1"/>
  <c r="G31" i="3" s="1"/>
  <c r="H31" i="3" s="1"/>
  <c r="I31" i="3" s="1"/>
  <c r="J31" i="3" s="1"/>
  <c r="D32" i="3"/>
  <c r="E32" i="3"/>
  <c r="F32" i="3" s="1"/>
  <c r="G32" i="3" s="1"/>
  <c r="H32" i="3" s="1"/>
  <c r="I32" i="3" s="1"/>
  <c r="J32" i="3" s="1"/>
  <c r="F9" i="3"/>
  <c r="E9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O25" i="1" l="1"/>
  <c r="O24" i="1"/>
  <c r="O23" i="1"/>
  <c r="O22" i="1"/>
  <c r="O21" i="1"/>
  <c r="O20" i="1"/>
  <c r="O19" i="1"/>
  <c r="O18" i="1"/>
  <c r="O17" i="1"/>
  <c r="O16" i="1"/>
  <c r="O12" i="1"/>
  <c r="O11" i="1"/>
  <c r="O10" i="1"/>
  <c r="O9" i="1"/>
  <c r="O8" i="1"/>
  <c r="O7" i="1"/>
  <c r="O6" i="1"/>
  <c r="O5" i="1"/>
  <c r="O4" i="1"/>
  <c r="O3" i="1"/>
  <c r="N25" i="1"/>
  <c r="N24" i="1"/>
  <c r="N23" i="1"/>
  <c r="N22" i="1"/>
  <c r="N21" i="1"/>
  <c r="N20" i="1"/>
  <c r="N19" i="1"/>
  <c r="N18" i="1"/>
  <c r="N17" i="1"/>
  <c r="N16" i="1"/>
  <c r="D11" i="4" l="1"/>
  <c r="N9" i="2"/>
  <c r="N12" i="1"/>
  <c r="N11" i="1"/>
  <c r="N10" i="1"/>
  <c r="N9" i="1"/>
  <c r="N8" i="1"/>
  <c r="N7" i="1"/>
  <c r="N6" i="1"/>
  <c r="N5" i="1"/>
  <c r="N4" i="1"/>
  <c r="E11" i="4" l="1"/>
  <c r="M13" i="4" s="1"/>
  <c r="M12" i="4"/>
  <c r="N10" i="2"/>
  <c r="C11" i="2"/>
  <c r="D11" i="2" s="1"/>
  <c r="C18" i="1"/>
  <c r="D18" i="1" s="1"/>
  <c r="C4" i="1"/>
  <c r="D4" i="1" s="1"/>
  <c r="F11" i="4" l="1"/>
  <c r="M14" i="4" s="1"/>
  <c r="E4" i="1"/>
  <c r="F4" i="1" s="1"/>
  <c r="G4" i="1" s="1"/>
  <c r="H4" i="1" s="1"/>
  <c r="I4" i="1" s="1"/>
  <c r="J4" i="1" s="1"/>
  <c r="K4" i="1" s="1"/>
  <c r="E18" i="1"/>
  <c r="F18" i="1" s="1"/>
  <c r="G18" i="1" s="1"/>
  <c r="H18" i="1" s="1"/>
  <c r="I18" i="1" s="1"/>
  <c r="J18" i="1" s="1"/>
  <c r="K18" i="1" s="1"/>
  <c r="E11" i="2"/>
  <c r="N12" i="2"/>
  <c r="N11" i="2"/>
  <c r="G11" i="4" l="1"/>
  <c r="M15" i="4" s="1"/>
  <c r="G9" i="3"/>
  <c r="F11" i="2"/>
  <c r="N14" i="2" s="1"/>
  <c r="N13" i="2"/>
  <c r="H11" i="4" l="1"/>
  <c r="M16" i="4" s="1"/>
  <c r="G11" i="2"/>
  <c r="H9" i="3"/>
  <c r="H11" i="2"/>
  <c r="N15" i="2"/>
  <c r="I11" i="4" l="1"/>
  <c r="M17" i="4" s="1"/>
  <c r="I9" i="3"/>
  <c r="I11" i="2"/>
  <c r="N16" i="2"/>
  <c r="J11" i="4" l="1"/>
  <c r="M18" i="4" s="1"/>
  <c r="J9" i="3"/>
  <c r="J11" i="2"/>
  <c r="N17" i="2"/>
  <c r="K11" i="2" l="1"/>
  <c r="N19" i="2" s="1"/>
  <c r="N18" i="2"/>
</calcChain>
</file>

<file path=xl/comments1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current Allowance rate - the rest will automatically calculate.</t>
        </r>
      </text>
    </comment>
  </commentList>
</comments>
</file>

<file path=xl/comments2.xml><?xml version="1.0" encoding="utf-8"?>
<comments xmlns="http://schemas.openxmlformats.org/spreadsheetml/2006/main">
  <authors>
    <author>Leanne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Position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current wage rate - the rest will automatically calculate.</t>
        </r>
      </text>
    </comment>
  </commentList>
</comments>
</file>

<file path=xl/comments3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current Allowance rate - the rest will automatically calculate.</t>
        </r>
      </text>
    </comment>
  </commentList>
</comments>
</file>

<file path=xl/sharedStrings.xml><?xml version="1.0" encoding="utf-8"?>
<sst xmlns="http://schemas.openxmlformats.org/spreadsheetml/2006/main" count="61" uniqueCount="29">
  <si>
    <t>ESD*</t>
  </si>
  <si>
    <t>1.0% + ESD*</t>
  </si>
  <si>
    <t xml:space="preserve"> - </t>
  </si>
  <si>
    <t>*any calculation made in accordance with provincial Letter of Understanding No. 15 Re: Economic Stability Dividend will be applied as a percentage increase on the current collective agreement salary rates and applicable allowance rates. All future increases will be based on the newly revised rate with ESD.</t>
  </si>
  <si>
    <t>Mileage</t>
  </si>
  <si>
    <t>Date</t>
  </si>
  <si>
    <t>GWI</t>
  </si>
  <si>
    <t>R&amp;R</t>
  </si>
  <si>
    <t>B.10.1 - Mileage</t>
  </si>
  <si>
    <t>LOU 5 - Remote Recruitments &amp; Retention Allowance</t>
  </si>
  <si>
    <t>Effective September 1, 2014</t>
  </si>
  <si>
    <t>Effective January 1, 2015</t>
  </si>
  <si>
    <t>Effective May 1, 2016</t>
  </si>
  <si>
    <t>Effective July 1, 2013</t>
  </si>
  <si>
    <t>Effective July 1, 2016</t>
  </si>
  <si>
    <t>Effective July 1, 2017</t>
  </si>
  <si>
    <t>Effective May 1, 2018</t>
  </si>
  <si>
    <t>Effective July 1, 2018</t>
  </si>
  <si>
    <t>Effective May 1, 2019</t>
  </si>
  <si>
    <t xml:space="preserve"> -  </t>
  </si>
  <si>
    <t>Effective May 1, 2017</t>
  </si>
  <si>
    <t>*</t>
  </si>
  <si>
    <t>0.45% ESD*</t>
  </si>
  <si>
    <t>*any calculation made in accordance with provincial Letter of Understanding No. 14 Re: Economic Stability Dividend will be applied as a percentage increase on the current collective agreement salary rates and applicable allowance rates. All future increases will be based on the newly revised rate with ESD.</t>
  </si>
  <si>
    <t>Support Staff Wage Grid</t>
  </si>
  <si>
    <t>Teaher Allowances Template</t>
  </si>
  <si>
    <t>Support Staff Allowances Template</t>
  </si>
  <si>
    <t>Effective June 30, 2014</t>
  </si>
  <si>
    <t>Effective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</si>
</sst>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10" fontId="0" fillId="0" borderId="0" xfId="0" applyNumberFormat="1"/>
    <xf numFmtId="0" fontId="2" fillId="0" borderId="0" xfId="0" applyFont="1"/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/>
    <xf numFmtId="0" fontId="0" fillId="2" borderId="1" xfId="0" applyFill="1" applyBorder="1"/>
    <xf numFmtId="164" fontId="2" fillId="2" borderId="1" xfId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 vertical="center" wrapText="1"/>
    </xf>
    <xf numFmtId="164" fontId="0" fillId="0" borderId="3" xfId="1" applyFont="1" applyBorder="1"/>
    <xf numFmtId="15" fontId="3" fillId="0" borderId="4" xfId="0" applyNumberFormat="1" applyFont="1" applyFill="1" applyBorder="1" applyAlignment="1">
      <alignment horizontal="center" vertical="center"/>
    </xf>
    <xf numFmtId="164" fontId="0" fillId="0" borderId="5" xfId="1" applyFont="1" applyBorder="1"/>
    <xf numFmtId="15" fontId="3" fillId="0" borderId="6" xfId="0" applyNumberFormat="1" applyFont="1" applyFill="1" applyBorder="1" applyAlignment="1">
      <alignment horizontal="center" vertical="center"/>
    </xf>
    <xf numFmtId="164" fontId="0" fillId="0" borderId="7" xfId="1" applyFont="1" applyBorder="1"/>
    <xf numFmtId="1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N25"/>
  <sheetViews>
    <sheetView workbookViewId="0">
      <selection activeCell="E35" sqref="E35"/>
    </sheetView>
  </sheetViews>
  <sheetFormatPr defaultRowHeight="15" x14ac:dyDescent="0.25"/>
  <cols>
    <col min="1" max="1" width="18.140625" customWidth="1"/>
    <col min="2" max="12" width="10.7109375" customWidth="1"/>
    <col min="13" max="13" width="27.5703125" customWidth="1"/>
    <col min="14" max="14" width="16" customWidth="1"/>
  </cols>
  <sheetData>
    <row r="3" spans="1:14" x14ac:dyDescent="0.25">
      <c r="B3" s="22" t="s">
        <v>25</v>
      </c>
      <c r="C3" s="22"/>
      <c r="D3" s="22"/>
      <c r="E3" s="22"/>
      <c r="F3" s="22"/>
      <c r="G3" s="22"/>
      <c r="H3" s="22"/>
      <c r="I3" s="22"/>
      <c r="J3" s="22"/>
      <c r="K3" s="22"/>
    </row>
    <row r="8" spans="1:14" x14ac:dyDescent="0.25">
      <c r="A8" s="3"/>
    </row>
    <row r="9" spans="1:14" x14ac:dyDescent="0.25">
      <c r="B9" s="4">
        <v>41455</v>
      </c>
      <c r="C9" s="5">
        <v>41883</v>
      </c>
      <c r="D9" s="5">
        <v>42005</v>
      </c>
      <c r="E9" s="5">
        <v>42491</v>
      </c>
      <c r="F9" s="5">
        <v>42552</v>
      </c>
      <c r="G9" s="5">
        <v>42856</v>
      </c>
      <c r="H9" s="5">
        <v>42917</v>
      </c>
      <c r="I9" s="5">
        <v>43221</v>
      </c>
      <c r="J9" s="5">
        <v>43282</v>
      </c>
      <c r="K9" s="5">
        <v>43586</v>
      </c>
      <c r="M9" s="4" t="s">
        <v>5</v>
      </c>
      <c r="N9" s="19">
        <f>A11</f>
        <v>0</v>
      </c>
    </row>
    <row r="10" spans="1:14" x14ac:dyDescent="0.25">
      <c r="B10" s="6" t="s">
        <v>2</v>
      </c>
      <c r="C10" s="7">
        <v>0.02</v>
      </c>
      <c r="D10" s="7">
        <v>1.2500000000000001E-2</v>
      </c>
      <c r="E10" s="6" t="s">
        <v>22</v>
      </c>
      <c r="F10" s="7">
        <v>0.01</v>
      </c>
      <c r="G10" s="6" t="s">
        <v>0</v>
      </c>
      <c r="H10" s="7">
        <v>5.0000000000000001E-3</v>
      </c>
      <c r="I10" s="6" t="s">
        <v>1</v>
      </c>
      <c r="J10" s="7">
        <v>5.0000000000000001E-3</v>
      </c>
      <c r="K10" s="6" t="s">
        <v>1</v>
      </c>
      <c r="M10" s="11" t="s">
        <v>13</v>
      </c>
      <c r="N10" s="12">
        <f>B11</f>
        <v>0</v>
      </c>
    </row>
    <row r="11" spans="1:14" x14ac:dyDescent="0.25">
      <c r="A11" s="9"/>
      <c r="B11" s="8"/>
      <c r="C11" s="8">
        <f>B11*1.02</f>
        <v>0</v>
      </c>
      <c r="D11" s="8">
        <f>C11*1.0125</f>
        <v>0</v>
      </c>
      <c r="E11" s="8">
        <f>D11*1.0045</f>
        <v>0</v>
      </c>
      <c r="F11" s="8">
        <f>E11*1.01</f>
        <v>0</v>
      </c>
      <c r="G11" s="8">
        <f>F11</f>
        <v>0</v>
      </c>
      <c r="H11" s="8">
        <f>G11*1.005</f>
        <v>0</v>
      </c>
      <c r="I11" s="8">
        <f>H11*1.01</f>
        <v>0</v>
      </c>
      <c r="J11" s="8">
        <f>I11*1.005</f>
        <v>0</v>
      </c>
      <c r="K11" s="8">
        <f>J11*1.01</f>
        <v>0</v>
      </c>
      <c r="M11" s="13" t="s">
        <v>10</v>
      </c>
      <c r="N11" s="14">
        <f>C11</f>
        <v>0</v>
      </c>
    </row>
    <row r="12" spans="1:14" x14ac:dyDescent="0.25">
      <c r="M12" s="13" t="s">
        <v>11</v>
      </c>
      <c r="N12" s="14">
        <f>D11</f>
        <v>0</v>
      </c>
    </row>
    <row r="13" spans="1:14" x14ac:dyDescent="0.25">
      <c r="M13" s="13" t="s">
        <v>12</v>
      </c>
      <c r="N13" s="14">
        <f>E11</f>
        <v>0</v>
      </c>
    </row>
    <row r="14" spans="1:14" x14ac:dyDescent="0.25">
      <c r="A14" s="21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13" t="s">
        <v>14</v>
      </c>
      <c r="N14" s="14">
        <f>F11</f>
        <v>0</v>
      </c>
    </row>
    <row r="15" spans="1:14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13" t="s">
        <v>20</v>
      </c>
      <c r="N15" s="14">
        <f>G11</f>
        <v>0</v>
      </c>
    </row>
    <row r="16" spans="1:14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13" t="s">
        <v>15</v>
      </c>
      <c r="N16" s="14">
        <f>H11</f>
        <v>0</v>
      </c>
    </row>
    <row r="17" spans="11:14" x14ac:dyDescent="0.25">
      <c r="M17" s="13" t="s">
        <v>16</v>
      </c>
      <c r="N17" s="14">
        <f>I11</f>
        <v>0</v>
      </c>
    </row>
    <row r="18" spans="11:14" x14ac:dyDescent="0.25">
      <c r="M18" s="13" t="s">
        <v>17</v>
      </c>
      <c r="N18" s="14">
        <f>J11</f>
        <v>0</v>
      </c>
    </row>
    <row r="19" spans="11:14" x14ac:dyDescent="0.25">
      <c r="M19" s="15" t="s">
        <v>18</v>
      </c>
      <c r="N19" s="16">
        <f>K11</f>
        <v>0</v>
      </c>
    </row>
    <row r="25" spans="11:14" x14ac:dyDescent="0.25">
      <c r="K25" t="s">
        <v>21</v>
      </c>
    </row>
  </sheetData>
  <mergeCells count="2">
    <mergeCell ref="A14:K16"/>
    <mergeCell ref="B3:K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5"/>
  <sheetViews>
    <sheetView tabSelected="1" workbookViewId="0">
      <selection activeCell="C40" sqref="C40"/>
    </sheetView>
  </sheetViews>
  <sheetFormatPr defaultRowHeight="15" x14ac:dyDescent="0.25"/>
  <cols>
    <col min="1" max="1" width="13.5703125" customWidth="1"/>
    <col min="2" max="11" width="10.7109375" customWidth="1"/>
    <col min="13" max="14" width="13.28515625" customWidth="1"/>
    <col min="15" max="15" width="18" customWidth="1"/>
  </cols>
  <sheetData>
    <row r="1" spans="1:15" x14ac:dyDescent="0.25">
      <c r="A1" s="3" t="s">
        <v>8</v>
      </c>
    </row>
    <row r="2" spans="1:15" x14ac:dyDescent="0.25">
      <c r="B2" s="4">
        <v>41455</v>
      </c>
      <c r="C2" s="5">
        <v>41883</v>
      </c>
      <c r="D2" s="5">
        <v>42005</v>
      </c>
      <c r="E2" s="5">
        <v>42491</v>
      </c>
      <c r="F2" s="5">
        <v>42552</v>
      </c>
      <c r="G2" s="5">
        <v>42856</v>
      </c>
      <c r="H2" s="5">
        <v>42917</v>
      </c>
      <c r="I2" s="5">
        <v>43221</v>
      </c>
      <c r="J2" s="5">
        <v>43282</v>
      </c>
      <c r="K2" s="5">
        <v>43586</v>
      </c>
      <c r="M2" s="4" t="s">
        <v>5</v>
      </c>
      <c r="N2" s="4" t="s">
        <v>6</v>
      </c>
      <c r="O2" s="10" t="s">
        <v>4</v>
      </c>
    </row>
    <row r="3" spans="1:15" x14ac:dyDescent="0.25">
      <c r="B3" s="6" t="s">
        <v>2</v>
      </c>
      <c r="C3" s="7">
        <v>0.02</v>
      </c>
      <c r="D3" s="7">
        <v>1.2500000000000001E-2</v>
      </c>
      <c r="E3" s="6" t="s">
        <v>22</v>
      </c>
      <c r="F3" s="7">
        <v>0.01</v>
      </c>
      <c r="G3" s="6" t="s">
        <v>0</v>
      </c>
      <c r="H3" s="7">
        <v>5.0000000000000001E-3</v>
      </c>
      <c r="I3" s="6" t="s">
        <v>1</v>
      </c>
      <c r="J3" s="7">
        <v>5.0000000000000001E-3</v>
      </c>
      <c r="K3" s="6" t="s">
        <v>1</v>
      </c>
      <c r="M3" s="4">
        <v>41455</v>
      </c>
      <c r="N3" s="18" t="s">
        <v>19</v>
      </c>
      <c r="O3" s="20">
        <f>B4</f>
        <v>0.5</v>
      </c>
    </row>
    <row r="4" spans="1:15" x14ac:dyDescent="0.25">
      <c r="A4" s="9" t="s">
        <v>4</v>
      </c>
      <c r="B4" s="8">
        <v>0.5</v>
      </c>
      <c r="C4" s="8">
        <f>B4*1.02</f>
        <v>0.51</v>
      </c>
      <c r="D4" s="8">
        <f>C4*1.0125</f>
        <v>0.51637500000000003</v>
      </c>
      <c r="E4" s="8">
        <f>D4*1.0045</f>
        <v>0.51869868750000003</v>
      </c>
      <c r="F4" s="8">
        <f>E4*1.01</f>
        <v>0.523885674375</v>
      </c>
      <c r="G4" s="8">
        <f>F4</f>
        <v>0.523885674375</v>
      </c>
      <c r="H4" s="8">
        <f>G4*1.005</f>
        <v>0.5265051027468749</v>
      </c>
      <c r="I4" s="8">
        <f>H4*1.01</f>
        <v>0.53177015377434367</v>
      </c>
      <c r="J4" s="8">
        <f>I4*1.005</f>
        <v>0.53442900454321529</v>
      </c>
      <c r="K4" s="8">
        <f>J4*1.01</f>
        <v>0.53977329458864742</v>
      </c>
      <c r="M4" s="5">
        <v>41883</v>
      </c>
      <c r="N4" s="17">
        <f>C3</f>
        <v>0.02</v>
      </c>
      <c r="O4" s="20">
        <f>C4</f>
        <v>0.51</v>
      </c>
    </row>
    <row r="5" spans="1:15" x14ac:dyDescent="0.25">
      <c r="M5" s="5">
        <v>42005</v>
      </c>
      <c r="N5" s="7">
        <f>D3</f>
        <v>1.2500000000000001E-2</v>
      </c>
      <c r="O5" s="20">
        <f>D4</f>
        <v>0.51637500000000003</v>
      </c>
    </row>
    <row r="6" spans="1:15" x14ac:dyDescent="0.25">
      <c r="M6" s="5">
        <v>42491</v>
      </c>
      <c r="N6" s="5" t="str">
        <f>E3</f>
        <v>0.45% ESD*</v>
      </c>
      <c r="O6" s="20">
        <f>E4</f>
        <v>0.51869868750000003</v>
      </c>
    </row>
    <row r="7" spans="1:15" ht="15" customHeight="1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M7" s="5">
        <v>42552</v>
      </c>
      <c r="N7" s="7">
        <f>F3</f>
        <v>0.01</v>
      </c>
      <c r="O7" s="20">
        <f>F4</f>
        <v>0.523885674375</v>
      </c>
    </row>
    <row r="8" spans="1:15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5">
        <v>42856</v>
      </c>
      <c r="N8" s="5" t="str">
        <f>G3</f>
        <v>ESD*</v>
      </c>
      <c r="O8" s="20">
        <f>G4</f>
        <v>0.523885674375</v>
      </c>
    </row>
    <row r="9" spans="1:15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5">
        <v>42917</v>
      </c>
      <c r="N9" s="7">
        <f>H3</f>
        <v>5.0000000000000001E-3</v>
      </c>
      <c r="O9" s="20">
        <f>H4</f>
        <v>0.5265051027468749</v>
      </c>
    </row>
    <row r="10" spans="1:15" x14ac:dyDescent="0.25">
      <c r="M10" s="5">
        <v>43221</v>
      </c>
      <c r="N10" s="5" t="str">
        <f>I3</f>
        <v>1.0% + ESD*</v>
      </c>
      <c r="O10" s="20">
        <f>I4</f>
        <v>0.53177015377434367</v>
      </c>
    </row>
    <row r="11" spans="1:15" x14ac:dyDescent="0.25">
      <c r="M11" s="5">
        <v>43282</v>
      </c>
      <c r="N11" s="7">
        <f>J3</f>
        <v>5.0000000000000001E-3</v>
      </c>
      <c r="O11" s="20">
        <f>J4</f>
        <v>0.53442900454321529</v>
      </c>
    </row>
    <row r="12" spans="1:15" x14ac:dyDescent="0.25">
      <c r="M12" s="5">
        <v>43586</v>
      </c>
      <c r="N12" s="5" t="str">
        <f>K3</f>
        <v>1.0% + ESD*</v>
      </c>
      <c r="O12" s="20">
        <f>K4</f>
        <v>0.53977329458864742</v>
      </c>
    </row>
    <row r="15" spans="1:15" x14ac:dyDescent="0.25">
      <c r="A15" s="3" t="s">
        <v>9</v>
      </c>
      <c r="N15" s="4" t="s">
        <v>6</v>
      </c>
    </row>
    <row r="16" spans="1:15" x14ac:dyDescent="0.25">
      <c r="B16" s="4">
        <v>41455</v>
      </c>
      <c r="C16" s="5">
        <v>41883</v>
      </c>
      <c r="D16" s="5">
        <v>42005</v>
      </c>
      <c r="E16" s="5">
        <v>42491</v>
      </c>
      <c r="F16" s="5">
        <v>42552</v>
      </c>
      <c r="G16" s="5">
        <v>42856</v>
      </c>
      <c r="H16" s="5">
        <v>42917</v>
      </c>
      <c r="I16" s="5">
        <v>43221</v>
      </c>
      <c r="J16" s="5">
        <v>43282</v>
      </c>
      <c r="K16" s="5">
        <v>43586</v>
      </c>
      <c r="M16" s="4">
        <v>41455</v>
      </c>
      <c r="N16" s="18" t="str">
        <f>B17</f>
        <v xml:space="preserve"> - </v>
      </c>
      <c r="O16" s="8">
        <f>B18</f>
        <v>2300</v>
      </c>
    </row>
    <row r="17" spans="1:15" x14ac:dyDescent="0.25">
      <c r="B17" s="6" t="s">
        <v>2</v>
      </c>
      <c r="C17" s="7">
        <v>0.02</v>
      </c>
      <c r="D17" s="7">
        <v>1.2500000000000001E-2</v>
      </c>
      <c r="E17" s="6" t="s">
        <v>22</v>
      </c>
      <c r="F17" s="7">
        <v>0.01</v>
      </c>
      <c r="G17" s="6" t="s">
        <v>0</v>
      </c>
      <c r="H17" s="7">
        <v>5.0000000000000001E-3</v>
      </c>
      <c r="I17" s="6" t="s">
        <v>1</v>
      </c>
      <c r="J17" s="7">
        <v>5.0000000000000001E-3</v>
      </c>
      <c r="K17" s="6" t="s">
        <v>1</v>
      </c>
      <c r="M17" s="5">
        <v>41883</v>
      </c>
      <c r="N17" s="17">
        <f>C17</f>
        <v>0.02</v>
      </c>
      <c r="O17" s="8">
        <f>C18</f>
        <v>2346</v>
      </c>
    </row>
    <row r="18" spans="1:15" x14ac:dyDescent="0.25">
      <c r="A18" s="9" t="s">
        <v>7</v>
      </c>
      <c r="B18" s="8">
        <v>2300</v>
      </c>
      <c r="C18" s="8">
        <f>B18*1.02</f>
        <v>2346</v>
      </c>
      <c r="D18" s="8">
        <f>C18*1.0125</f>
        <v>2375.3249999999998</v>
      </c>
      <c r="E18" s="8">
        <f>D18*1.0045</f>
        <v>2386.0139624999997</v>
      </c>
      <c r="F18" s="8">
        <f>E18*1.01</f>
        <v>2409.8741021249998</v>
      </c>
      <c r="G18" s="8">
        <f>F18</f>
        <v>2409.8741021249998</v>
      </c>
      <c r="H18" s="8">
        <f>G18*1.005</f>
        <v>2421.9234726356244</v>
      </c>
      <c r="I18" s="8">
        <f>H18*1.01</f>
        <v>2446.1427073619807</v>
      </c>
      <c r="J18" s="8">
        <f>I18*1.005</f>
        <v>2458.3734208987903</v>
      </c>
      <c r="K18" s="8">
        <f>J18*1.01</f>
        <v>2482.9571551077784</v>
      </c>
      <c r="M18" s="5">
        <v>42005</v>
      </c>
      <c r="N18" s="7">
        <f>D17</f>
        <v>1.2500000000000001E-2</v>
      </c>
      <c r="O18" s="8">
        <f>D18</f>
        <v>2375.3249999999998</v>
      </c>
    </row>
    <row r="19" spans="1:15" x14ac:dyDescent="0.25">
      <c r="B19" s="2"/>
      <c r="C19" s="1"/>
      <c r="M19" s="5">
        <v>42491</v>
      </c>
      <c r="N19" s="17" t="str">
        <f>E17</f>
        <v>0.45% ESD*</v>
      </c>
      <c r="O19" s="8">
        <f>E18</f>
        <v>2386.0139624999997</v>
      </c>
    </row>
    <row r="20" spans="1:15" x14ac:dyDescent="0.25">
      <c r="C20" s="1"/>
      <c r="M20" s="5">
        <v>42552</v>
      </c>
      <c r="N20" s="7">
        <f>F17</f>
        <v>0.01</v>
      </c>
      <c r="O20" s="8">
        <f>F18</f>
        <v>2409.8741021249998</v>
      </c>
    </row>
    <row r="21" spans="1:15" x14ac:dyDescent="0.25">
      <c r="B21" s="2"/>
      <c r="C21" s="1"/>
      <c r="M21" s="5">
        <v>42856</v>
      </c>
      <c r="N21" s="17" t="str">
        <f>G17</f>
        <v>ESD*</v>
      </c>
      <c r="O21" s="8">
        <f>G18</f>
        <v>2409.8741021249998</v>
      </c>
    </row>
    <row r="22" spans="1:15" x14ac:dyDescent="0.25">
      <c r="C22" s="1"/>
      <c r="M22" s="5">
        <v>42917</v>
      </c>
      <c r="N22" s="7">
        <f>H17</f>
        <v>5.0000000000000001E-3</v>
      </c>
      <c r="O22" s="8">
        <f>H18</f>
        <v>2421.9234726356244</v>
      </c>
    </row>
    <row r="23" spans="1:15" x14ac:dyDescent="0.25">
      <c r="B23" s="2"/>
      <c r="C23" s="1"/>
      <c r="M23" s="5">
        <v>43221</v>
      </c>
      <c r="N23" s="17" t="str">
        <f>I17</f>
        <v>1.0% + ESD*</v>
      </c>
      <c r="O23" s="8">
        <f>I18</f>
        <v>2446.1427073619807</v>
      </c>
    </row>
    <row r="24" spans="1:15" x14ac:dyDescent="0.25">
      <c r="C24" s="1"/>
      <c r="M24" s="5">
        <v>43282</v>
      </c>
      <c r="N24" s="7">
        <f>J17</f>
        <v>5.0000000000000001E-3</v>
      </c>
      <c r="O24" s="8">
        <f>J18</f>
        <v>2458.3734208987903</v>
      </c>
    </row>
    <row r="25" spans="1:15" x14ac:dyDescent="0.25">
      <c r="B25" s="2"/>
      <c r="C25" s="1"/>
      <c r="M25" s="5">
        <v>43586</v>
      </c>
      <c r="N25" s="17" t="str">
        <f>K17</f>
        <v>1.0% + ESD*</v>
      </c>
      <c r="O25" s="8">
        <f>K18</f>
        <v>2482.9571551077784</v>
      </c>
    </row>
  </sheetData>
  <mergeCells count="1">
    <mergeCell ref="A7:K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5:J32"/>
  <sheetViews>
    <sheetView workbookViewId="0">
      <selection activeCell="J9" sqref="J9"/>
    </sheetView>
  </sheetViews>
  <sheetFormatPr defaultRowHeight="15" x14ac:dyDescent="0.25"/>
  <cols>
    <col min="1" max="1" width="28.7109375" customWidth="1"/>
    <col min="2" max="11" width="10.7109375" customWidth="1"/>
  </cols>
  <sheetData>
    <row r="5" spans="1:10" x14ac:dyDescent="0.25">
      <c r="A5" s="22" t="s">
        <v>24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3"/>
    </row>
    <row r="7" spans="1:10" x14ac:dyDescent="0.25">
      <c r="B7" s="4">
        <v>41820</v>
      </c>
      <c r="C7" s="5">
        <v>42186</v>
      </c>
      <c r="D7" s="5">
        <v>42491</v>
      </c>
      <c r="E7" s="5">
        <v>42552</v>
      </c>
      <c r="F7" s="5">
        <v>42856</v>
      </c>
      <c r="G7" s="5">
        <v>42917</v>
      </c>
      <c r="H7" s="5">
        <v>43221</v>
      </c>
      <c r="I7" s="5">
        <v>43282</v>
      </c>
      <c r="J7" s="5">
        <v>43586</v>
      </c>
    </row>
    <row r="8" spans="1:10" x14ac:dyDescent="0.25">
      <c r="B8" s="6" t="s">
        <v>2</v>
      </c>
      <c r="C8" s="7">
        <v>0.01</v>
      </c>
      <c r="D8" s="6" t="s">
        <v>22</v>
      </c>
      <c r="E8" s="7">
        <v>5.0000000000000001E-3</v>
      </c>
      <c r="F8" s="6" t="s">
        <v>1</v>
      </c>
      <c r="G8" s="7">
        <v>5.0000000000000001E-3</v>
      </c>
      <c r="H8" s="6" t="s">
        <v>1</v>
      </c>
      <c r="I8" s="7">
        <v>5.0000000000000001E-3</v>
      </c>
      <c r="J8" s="6" t="s">
        <v>1</v>
      </c>
    </row>
    <row r="9" spans="1:10" x14ac:dyDescent="0.25">
      <c r="A9" s="9"/>
      <c r="B9" s="8"/>
      <c r="C9" s="8">
        <f>B9*1.01</f>
        <v>0</v>
      </c>
      <c r="D9" s="8">
        <f>C9*1.0045</f>
        <v>0</v>
      </c>
      <c r="E9" s="8">
        <f>D9*1.005</f>
        <v>0</v>
      </c>
      <c r="F9" s="8">
        <f>E9*1.01</f>
        <v>0</v>
      </c>
      <c r="G9" s="8">
        <f>F9*1.005</f>
        <v>0</v>
      </c>
      <c r="H9" s="8">
        <f>G9*1.01</f>
        <v>0</v>
      </c>
      <c r="I9" s="8">
        <f>H9*1.005</f>
        <v>0</v>
      </c>
      <c r="J9" s="8">
        <f>I9*1.01</f>
        <v>0</v>
      </c>
    </row>
    <row r="10" spans="1:10" x14ac:dyDescent="0.25">
      <c r="A10" s="9"/>
      <c r="B10" s="8"/>
      <c r="C10" s="8">
        <f t="shared" ref="C10:C32" si="0">B10*1.01</f>
        <v>0</v>
      </c>
      <c r="D10" s="8">
        <f t="shared" ref="D10:D32" si="1">C10*1.0045</f>
        <v>0</v>
      </c>
      <c r="E10" s="8">
        <f t="shared" ref="E10:E32" si="2">D10*1.005</f>
        <v>0</v>
      </c>
      <c r="F10" s="8">
        <f t="shared" ref="F10:F32" si="3">E10*1.01</f>
        <v>0</v>
      </c>
      <c r="G10" s="8">
        <f t="shared" ref="G10:G32" si="4">F10*1.005</f>
        <v>0</v>
      </c>
      <c r="H10" s="8">
        <f t="shared" ref="H10:H32" si="5">G10*1.01</f>
        <v>0</v>
      </c>
      <c r="I10" s="8">
        <f t="shared" ref="I10:I32" si="6">H10*1.005</f>
        <v>0</v>
      </c>
      <c r="J10" s="8">
        <f t="shared" ref="J10:J32" si="7">I10*1.01</f>
        <v>0</v>
      </c>
    </row>
    <row r="11" spans="1:10" x14ac:dyDescent="0.25">
      <c r="A11" s="9"/>
      <c r="B11" s="8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</row>
    <row r="12" spans="1:10" x14ac:dyDescent="0.25">
      <c r="A12" s="9"/>
      <c r="B12" s="8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</row>
    <row r="13" spans="1:10" x14ac:dyDescent="0.25">
      <c r="A13" s="9"/>
      <c r="B13" s="8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</row>
    <row r="14" spans="1:10" x14ac:dyDescent="0.25">
      <c r="A14" s="9"/>
      <c r="B14" s="8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</row>
    <row r="15" spans="1:10" x14ac:dyDescent="0.25">
      <c r="A15" s="9"/>
      <c r="B15" s="8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</row>
    <row r="16" spans="1:10" x14ac:dyDescent="0.25">
      <c r="A16" s="9"/>
      <c r="B16" s="8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</row>
    <row r="17" spans="1:10" x14ac:dyDescent="0.25">
      <c r="A17" s="9"/>
      <c r="B17" s="8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</row>
    <row r="18" spans="1:10" x14ac:dyDescent="0.25">
      <c r="A18" s="9"/>
      <c r="B18" s="8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</row>
    <row r="19" spans="1:10" x14ac:dyDescent="0.25">
      <c r="A19" s="9"/>
      <c r="B19" s="8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</row>
    <row r="20" spans="1:10" x14ac:dyDescent="0.25">
      <c r="A20" s="9"/>
      <c r="B20" s="8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</row>
    <row r="21" spans="1:10" x14ac:dyDescent="0.25">
      <c r="A21" s="9"/>
      <c r="B21" s="8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</row>
    <row r="22" spans="1:10" x14ac:dyDescent="0.25">
      <c r="A22" s="9"/>
      <c r="B22" s="8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</row>
    <row r="23" spans="1:10" x14ac:dyDescent="0.25">
      <c r="A23" s="9"/>
      <c r="B23" s="8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</row>
    <row r="24" spans="1:10" x14ac:dyDescent="0.25">
      <c r="A24" s="9"/>
      <c r="B24" s="8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</row>
    <row r="25" spans="1:10" x14ac:dyDescent="0.25">
      <c r="A25" s="9"/>
      <c r="B25" s="8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</row>
    <row r="26" spans="1:10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</row>
    <row r="27" spans="1:10" x14ac:dyDescent="0.25">
      <c r="A27" s="9"/>
      <c r="B27" s="8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</row>
    <row r="28" spans="1:10" x14ac:dyDescent="0.25">
      <c r="A28" s="9"/>
      <c r="B28" s="8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</row>
    <row r="29" spans="1:10" x14ac:dyDescent="0.25">
      <c r="A29" s="9"/>
      <c r="B29" s="8"/>
      <c r="C29" s="8">
        <f t="shared" si="0"/>
        <v>0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</row>
    <row r="30" spans="1:10" x14ac:dyDescent="0.25">
      <c r="A30" s="9"/>
      <c r="B30" s="8"/>
      <c r="C30" s="8">
        <f t="shared" si="0"/>
        <v>0</v>
      </c>
      <c r="D30" s="8">
        <f t="shared" si="1"/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8">
        <f t="shared" si="7"/>
        <v>0</v>
      </c>
    </row>
    <row r="31" spans="1:10" x14ac:dyDescent="0.25">
      <c r="A31" s="9"/>
      <c r="B31" s="8"/>
      <c r="C31" s="8">
        <f t="shared" si="0"/>
        <v>0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</row>
    <row r="32" spans="1:10" x14ac:dyDescent="0.25">
      <c r="A32" s="9"/>
      <c r="B32" s="8"/>
      <c r="C32" s="8">
        <f t="shared" si="0"/>
        <v>0</v>
      </c>
      <c r="D32" s="8">
        <f t="shared" si="1"/>
        <v>0</v>
      </c>
      <c r="E32" s="8">
        <f t="shared" si="2"/>
        <v>0</v>
      </c>
      <c r="F32" s="8">
        <f t="shared" si="3"/>
        <v>0</v>
      </c>
      <c r="G32" s="8">
        <f t="shared" si="4"/>
        <v>0</v>
      </c>
      <c r="H32" s="8">
        <f t="shared" si="5"/>
        <v>0</v>
      </c>
      <c r="I32" s="8">
        <f t="shared" si="6"/>
        <v>0</v>
      </c>
      <c r="J32" s="8">
        <f t="shared" si="7"/>
        <v>0</v>
      </c>
    </row>
  </sheetData>
  <mergeCells count="1">
    <mergeCell ref="A5:J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3:M18"/>
  <sheetViews>
    <sheetView workbookViewId="0">
      <selection activeCell="I18" sqref="I18"/>
    </sheetView>
  </sheetViews>
  <sheetFormatPr defaultRowHeight="15" x14ac:dyDescent="0.25"/>
  <cols>
    <col min="1" max="1" width="18.140625" customWidth="1"/>
    <col min="2" max="11" width="10.7109375" customWidth="1"/>
    <col min="12" max="12" width="27.5703125" customWidth="1"/>
    <col min="13" max="13" width="16" customWidth="1"/>
  </cols>
  <sheetData>
    <row r="3" spans="1:13" x14ac:dyDescent="0.25">
      <c r="B3" s="22" t="s">
        <v>26</v>
      </c>
      <c r="C3" s="22"/>
      <c r="D3" s="22"/>
      <c r="E3" s="22"/>
      <c r="F3" s="22"/>
      <c r="G3" s="22"/>
      <c r="H3" s="22"/>
      <c r="I3" s="22"/>
      <c r="J3" s="22"/>
    </row>
    <row r="8" spans="1:13" x14ac:dyDescent="0.25">
      <c r="A8" s="3"/>
    </row>
    <row r="9" spans="1:13" x14ac:dyDescent="0.25">
      <c r="B9" s="4">
        <v>41820</v>
      </c>
      <c r="C9" s="5">
        <v>42186</v>
      </c>
      <c r="D9" s="5">
        <v>42491</v>
      </c>
      <c r="E9" s="5">
        <v>42552</v>
      </c>
      <c r="F9" s="5">
        <v>42856</v>
      </c>
      <c r="G9" s="5">
        <v>42917</v>
      </c>
      <c r="H9" s="5">
        <v>43221</v>
      </c>
      <c r="I9" s="5">
        <v>43282</v>
      </c>
      <c r="J9" s="5">
        <v>43586</v>
      </c>
      <c r="L9" s="4" t="s">
        <v>5</v>
      </c>
      <c r="M9" s="19">
        <f>A11</f>
        <v>0</v>
      </c>
    </row>
    <row r="10" spans="1:13" ht="45" customHeight="1" x14ac:dyDescent="0.25">
      <c r="B10" s="6" t="s">
        <v>2</v>
      </c>
      <c r="C10" s="7">
        <v>0.01</v>
      </c>
      <c r="D10" s="6" t="s">
        <v>22</v>
      </c>
      <c r="E10" s="7">
        <v>5.0000000000000001E-3</v>
      </c>
      <c r="F10" s="6" t="s">
        <v>1</v>
      </c>
      <c r="G10" s="7">
        <v>5.0000000000000001E-3</v>
      </c>
      <c r="H10" s="6" t="s">
        <v>1</v>
      </c>
      <c r="I10" s="7">
        <v>5.0000000000000001E-3</v>
      </c>
      <c r="J10" s="6" t="s">
        <v>1</v>
      </c>
      <c r="L10" s="11" t="s">
        <v>27</v>
      </c>
      <c r="M10" s="12">
        <f>B11</f>
        <v>0</v>
      </c>
    </row>
    <row r="11" spans="1:13" x14ac:dyDescent="0.25">
      <c r="A11" s="9"/>
      <c r="B11" s="8"/>
      <c r="C11" s="8">
        <f>B11*1.01</f>
        <v>0</v>
      </c>
      <c r="D11" s="8">
        <f>C11*1.0045</f>
        <v>0</v>
      </c>
      <c r="E11" s="8">
        <f>D11*1.005</f>
        <v>0</v>
      </c>
      <c r="F11" s="8">
        <f>E11*1.01</f>
        <v>0</v>
      </c>
      <c r="G11" s="8">
        <f>F11*1.005</f>
        <v>0</v>
      </c>
      <c r="H11" s="8">
        <f>G11*1.01</f>
        <v>0</v>
      </c>
      <c r="I11" s="8">
        <f>H11*1.005</f>
        <v>0</v>
      </c>
      <c r="J11" s="8">
        <f>I11*1.01</f>
        <v>0</v>
      </c>
      <c r="L11" s="13" t="s">
        <v>28</v>
      </c>
      <c r="M11" s="14">
        <f>C11</f>
        <v>0</v>
      </c>
    </row>
    <row r="12" spans="1:13" x14ac:dyDescent="0.25">
      <c r="L12" s="13" t="s">
        <v>12</v>
      </c>
      <c r="M12" s="14">
        <f>D11</f>
        <v>0</v>
      </c>
    </row>
    <row r="13" spans="1:13" x14ac:dyDescent="0.25">
      <c r="L13" s="13" t="s">
        <v>14</v>
      </c>
      <c r="M13" s="14">
        <f>E11</f>
        <v>0</v>
      </c>
    </row>
    <row r="14" spans="1:13" ht="15" customHeight="1" x14ac:dyDescent="0.25">
      <c r="L14" s="13" t="s">
        <v>20</v>
      </c>
      <c r="M14" s="14">
        <f>F11</f>
        <v>0</v>
      </c>
    </row>
    <row r="15" spans="1:13" x14ac:dyDescent="0.25">
      <c r="L15" s="13" t="s">
        <v>15</v>
      </c>
      <c r="M15" s="14">
        <f>G11</f>
        <v>0</v>
      </c>
    </row>
    <row r="16" spans="1:13" x14ac:dyDescent="0.25">
      <c r="L16" s="13" t="s">
        <v>16</v>
      </c>
      <c r="M16" s="14">
        <f>H11</f>
        <v>0</v>
      </c>
    </row>
    <row r="17" spans="12:13" x14ac:dyDescent="0.25">
      <c r="L17" s="13" t="s">
        <v>17</v>
      </c>
      <c r="M17" s="14">
        <f>I11</f>
        <v>0</v>
      </c>
    </row>
    <row r="18" spans="12:13" x14ac:dyDescent="0.25">
      <c r="L18" s="15" t="s">
        <v>18</v>
      </c>
      <c r="M18" s="16">
        <f>J11</f>
        <v>0</v>
      </c>
    </row>
  </sheetData>
  <mergeCells count="1">
    <mergeCell ref="B3:J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 Allowances Template</vt:lpstr>
      <vt:lpstr>Teacher Mileage &amp; RR&amp;R</vt:lpstr>
      <vt:lpstr>Support Wage Grid Template</vt:lpstr>
      <vt:lpstr>Support Allowances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Leanne Bowes</cp:lastModifiedBy>
  <dcterms:created xsi:type="dcterms:W3CDTF">2015-02-04T19:11:54Z</dcterms:created>
  <dcterms:modified xsi:type="dcterms:W3CDTF">2016-04-18T16:29:23Z</dcterms:modified>
</cp:coreProperties>
</file>